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MPR FORMEN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<sst xmlns="http://schemas.openxmlformats.org/spreadsheetml/2006/main" count="61" uniqueCount="42">
  <si>
    <t>Ø-l-</t>
  </si>
  <si>
    <t>fooj.k</t>
  </si>
  <si>
    <t>d{kk 1 ls 5 rd</t>
  </si>
  <si>
    <t>d{kk 6 ls 8 rd</t>
  </si>
  <si>
    <t>ekg ds dqy dk;Z fnol</t>
  </si>
  <si>
    <t>mifLFkr dqy fo|kFkhZ</t>
  </si>
  <si>
    <t>ykHkkfUor dqy fo|kFkhZ</t>
  </si>
  <si>
    <t>izkjfEHkd “ks’k ¼fDoaVy esa½</t>
  </si>
  <si>
    <t>xsgwW</t>
  </si>
  <si>
    <t>pkoy</t>
  </si>
  <si>
    <t>iks"kkgkj lIyk;j ls izkIr ¼fDoaVy esa½</t>
  </si>
  <si>
    <t>izkjfEHkd “ks’k</t>
  </si>
  <si>
    <t>Hkkstu idkus ij O;; jkf”k</t>
  </si>
  <si>
    <t>ekg ds vUr esa dqfdax dUotZu dh “ks’k jkf”k</t>
  </si>
  <si>
    <t>fo|kky; dk dqy ukekadu</t>
  </si>
  <si>
    <t>:i;s</t>
  </si>
  <si>
    <t>iSls</t>
  </si>
  <si>
    <t xml:space="preserve">,e-Mh-,e- ekfld izxfr fjiksVZ </t>
  </si>
  <si>
    <t>vU;= ls izkIr¼tu lg;ksx@m/kkj½ ¼fDoaVy esa½</t>
  </si>
  <si>
    <t>Hkkstu lkexzh cukus esa [kpZ¼fDoaVy esa½</t>
  </si>
  <si>
    <t>dqd de gsYij Hkqxrku fooj.k</t>
  </si>
  <si>
    <t>dqd de gsYij dk uke</t>
  </si>
  <si>
    <t>dqy miyC/k jkf”k</t>
  </si>
  <si>
    <t>bl ekg esa [kpZ jkf'k</t>
  </si>
  <si>
    <t>'ks"k jkf'k</t>
  </si>
  <si>
    <t>nqX/k fiyk;s x;s fnuksa dh la[;k</t>
  </si>
  <si>
    <t>ykHkkfUor Nk= la[;k</t>
  </si>
  <si>
    <t>izkIr jkf'k</t>
  </si>
  <si>
    <t>O;; jkf'k</t>
  </si>
  <si>
    <t>ekg esa dqy [kpZ nqX/k dh ek=k¼yhVj esa½</t>
  </si>
  <si>
    <t>gLRk{kj laLFkkiz/kku e; lhy</t>
  </si>
  <si>
    <t>dqy miyC/k ¼5$6$7½¼fDoaVy esa½</t>
  </si>
  <si>
    <t>“ks’k [kk|kUu ¼8&amp;9½¼fDoaVy esa½</t>
  </si>
  <si>
    <t>gLRk{kj iks"kkgkj izHkkjh e; ekssckbZy uEcj</t>
  </si>
  <si>
    <t>foRrh; fLFkfr %
1- dqfdax dUotZu</t>
  </si>
  <si>
    <t>vUuiw.kkZ nqX/k ;kstuk fooj.k</t>
  </si>
  <si>
    <t>4-----------------------------------------------------</t>
  </si>
  <si>
    <t>uke fo|ky; %&amp;jkmekfo mMokyk         xzke iapk;r-------------------------------------mMokyk</t>
  </si>
  <si>
    <t>1 xksjka daoj</t>
  </si>
  <si>
    <t>2ljkst daoj</t>
  </si>
  <si>
    <t>3-paik nsoh</t>
  </si>
  <si>
    <r>
      <rPr>
        <sz val="14"/>
        <rFont val="Kruti Dev 010"/>
        <family val="0"/>
      </rPr>
      <t xml:space="preserve">foÙrh; o"kZ </t>
    </r>
    <r>
      <rPr>
        <sz val="16"/>
        <rFont val="Kruti Dev 010"/>
        <family val="0"/>
      </rPr>
      <t>2018&amp;19                                                ekg %&amp; uoEcj 2018</t>
    </r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</si>
</sst>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sz val="14"/>
      <name val="Kruti Dev 010"/>
      <family val="0"/>
    </font>
    <font>
      <sz val="16"/>
      <name val="Kruti Dev 010"/>
      <family val="0"/>
    </font>
    <font>
      <sz val="12"/>
      <name val="Kruti Dev 010"/>
      <family val="0"/>
    </font>
    <font>
      <b/>
      <sz val="16"/>
      <name val="Kruti Dev 010"/>
      <family val="0"/>
    </font>
    <font>
      <b/>
      <sz val="20"/>
      <name val="Kruti Dev 010"/>
      <family val="0"/>
    </font>
    <font>
      <sz val="18"/>
      <name val="Kruti Dev 010"/>
      <family val="0"/>
    </font>
    <font>
      <sz val="16"/>
      <name val="Times New Roman"/>
      <family val="1"/>
    </font>
    <font>
      <sz val="16"/>
      <name val="DevLys 010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 quotePrefix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 quotePrefix="1">
      <alignment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0" fillId="33" borderId="0" xfId="0" applyFill="1" applyAlignment="1">
      <alignment/>
    </xf>
    <xf numFmtId="0" fontId="9" fillId="0" borderId="10" xfId="0" applyFont="1" applyBorder="1" applyAlignment="1">
      <alignment vertical="top" wrapText="1"/>
    </xf>
    <xf numFmtId="1" fontId="8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right" vertical="top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190" fontId="8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7</xdr:col>
      <xdr:colOff>9525</xdr:colOff>
      <xdr:row>0</xdr:row>
      <xdr:rowOff>733425</xdr:rowOff>
    </xdr:to>
    <xdr:pic>
      <xdr:nvPicPr>
        <xdr:cNvPr id="1" name="Picture 1" descr="C:\Users\hp\Desktop\M DABI\PIC\downloa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200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tabSelected="1" view="pageBreakPreview" zoomScaleSheetLayoutView="100" zoomScalePageLayoutView="0" workbookViewId="0" topLeftCell="A32">
      <selection activeCell="G38" sqref="G38"/>
    </sheetView>
  </sheetViews>
  <sheetFormatPr defaultColWidth="9.140625" defaultRowHeight="12.75"/>
  <cols>
    <col min="1" max="1" width="5.421875" style="1" customWidth="1"/>
    <col min="2" max="2" width="28.140625" style="1" customWidth="1"/>
    <col min="3" max="3" width="31.57421875" style="1" customWidth="1"/>
    <col min="4" max="4" width="16.140625" style="1" customWidth="1"/>
    <col min="5" max="5" width="4.140625" style="1" customWidth="1"/>
    <col min="6" max="6" width="15.28125" style="1" customWidth="1"/>
    <col min="7" max="7" width="7.7109375" style="1" customWidth="1"/>
    <col min="8" max="16384" width="9.140625" style="1" customWidth="1"/>
  </cols>
  <sheetData>
    <row r="1" ht="57.75" customHeight="1"/>
    <row r="2" spans="1:7" ht="18.75" customHeight="1">
      <c r="A2" s="29" t="s">
        <v>17</v>
      </c>
      <c r="B2" s="29"/>
      <c r="C2" s="29"/>
      <c r="D2" s="29"/>
      <c r="E2" s="29"/>
      <c r="F2" s="29"/>
      <c r="G2" s="29"/>
    </row>
    <row r="3" spans="1:7" ht="13.5" customHeight="1">
      <c r="A3" s="20" t="s">
        <v>41</v>
      </c>
      <c r="B3" s="20"/>
      <c r="C3" s="20"/>
      <c r="D3" s="20"/>
      <c r="E3" s="20"/>
      <c r="F3" s="20"/>
      <c r="G3" s="20"/>
    </row>
    <row r="4" spans="1:7" ht="24" customHeight="1">
      <c r="A4" s="17" t="s">
        <v>37</v>
      </c>
      <c r="B4" s="18"/>
      <c r="C4" s="18"/>
      <c r="D4" s="18"/>
      <c r="E4" s="18"/>
      <c r="F4" s="18"/>
      <c r="G4" s="19"/>
    </row>
    <row r="5" spans="1:7" ht="20.25">
      <c r="A5" s="2" t="s">
        <v>0</v>
      </c>
      <c r="B5" s="31" t="s">
        <v>1</v>
      </c>
      <c r="C5" s="31"/>
      <c r="D5" s="30" t="s">
        <v>2</v>
      </c>
      <c r="E5" s="30"/>
      <c r="F5" s="30" t="s">
        <v>3</v>
      </c>
      <c r="G5" s="30"/>
    </row>
    <row r="6" spans="1:7" ht="20.25">
      <c r="A6" s="2">
        <v>1</v>
      </c>
      <c r="B6" s="16" t="s">
        <v>14</v>
      </c>
      <c r="C6" s="16"/>
      <c r="D6" s="21">
        <v>182</v>
      </c>
      <c r="E6" s="21"/>
      <c r="F6" s="21">
        <v>154</v>
      </c>
      <c r="G6" s="21"/>
    </row>
    <row r="7" spans="1:7" ht="20.25">
      <c r="A7" s="2">
        <v>2</v>
      </c>
      <c r="B7" s="31" t="s">
        <v>4</v>
      </c>
      <c r="C7" s="31"/>
      <c r="D7" s="21">
        <v>16</v>
      </c>
      <c r="E7" s="21"/>
      <c r="F7" s="21">
        <v>16</v>
      </c>
      <c r="G7" s="21"/>
    </row>
    <row r="8" spans="1:7" ht="20.25">
      <c r="A8" s="2">
        <v>3</v>
      </c>
      <c r="B8" s="31" t="s">
        <v>5</v>
      </c>
      <c r="C8" s="31"/>
      <c r="D8" s="21">
        <v>2249</v>
      </c>
      <c r="E8" s="21"/>
      <c r="F8" s="21">
        <v>2135</v>
      </c>
      <c r="G8" s="21"/>
    </row>
    <row r="9" spans="1:7" ht="25.5" customHeight="1">
      <c r="A9" s="2">
        <v>4</v>
      </c>
      <c r="B9" s="31" t="s">
        <v>6</v>
      </c>
      <c r="C9" s="31"/>
      <c r="D9" s="21">
        <v>2239</v>
      </c>
      <c r="E9" s="21"/>
      <c r="F9" s="21">
        <v>2135</v>
      </c>
      <c r="G9" s="21"/>
    </row>
    <row r="10" spans="1:7" ht="18" customHeight="1">
      <c r="A10" s="31">
        <v>5</v>
      </c>
      <c r="B10" s="31" t="s">
        <v>7</v>
      </c>
      <c r="C10" s="2" t="s">
        <v>8</v>
      </c>
      <c r="D10" s="21">
        <v>3.016</v>
      </c>
      <c r="E10" s="21"/>
      <c r="F10" s="21">
        <v>3.168</v>
      </c>
      <c r="G10" s="21"/>
    </row>
    <row r="11" spans="1:7" ht="15.75" customHeight="1">
      <c r="A11" s="31"/>
      <c r="B11" s="31"/>
      <c r="C11" s="2" t="s">
        <v>9</v>
      </c>
      <c r="D11" s="21">
        <v>1.81</v>
      </c>
      <c r="E11" s="21"/>
      <c r="F11" s="21">
        <v>-0.768</v>
      </c>
      <c r="G11" s="21"/>
    </row>
    <row r="12" spans="1:7" ht="20.25">
      <c r="A12" s="31">
        <v>6</v>
      </c>
      <c r="B12" s="31" t="s">
        <v>10</v>
      </c>
      <c r="C12" s="2" t="s">
        <v>8</v>
      </c>
      <c r="D12" s="28">
        <v>4</v>
      </c>
      <c r="E12" s="28"/>
      <c r="F12" s="28">
        <v>6</v>
      </c>
      <c r="G12" s="28"/>
    </row>
    <row r="13" spans="1:7" ht="20.25">
      <c r="A13" s="31"/>
      <c r="B13" s="31"/>
      <c r="C13" s="2" t="s">
        <v>9</v>
      </c>
      <c r="D13" s="28">
        <v>3</v>
      </c>
      <c r="E13" s="28"/>
      <c r="F13" s="28">
        <v>2</v>
      </c>
      <c r="G13" s="28"/>
    </row>
    <row r="14" spans="1:7" ht="20.25">
      <c r="A14" s="31">
        <v>7</v>
      </c>
      <c r="B14" s="31" t="s">
        <v>18</v>
      </c>
      <c r="C14" s="2" t="s">
        <v>8</v>
      </c>
      <c r="D14" s="28">
        <v>0</v>
      </c>
      <c r="E14" s="28"/>
      <c r="F14" s="28">
        <v>0</v>
      </c>
      <c r="G14" s="28"/>
    </row>
    <row r="15" spans="1:7" ht="20.25">
      <c r="A15" s="31"/>
      <c r="B15" s="31"/>
      <c r="C15" s="2" t="s">
        <v>9</v>
      </c>
      <c r="D15" s="28">
        <v>0</v>
      </c>
      <c r="E15" s="28"/>
      <c r="F15" s="28">
        <v>0</v>
      </c>
      <c r="G15" s="28"/>
    </row>
    <row r="16" spans="1:7" ht="20.25">
      <c r="A16" s="31">
        <v>8</v>
      </c>
      <c r="B16" s="31" t="s">
        <v>31</v>
      </c>
      <c r="C16" s="2" t="s">
        <v>8</v>
      </c>
      <c r="D16" s="21">
        <f>D10+D12+D14</f>
        <v>7.016</v>
      </c>
      <c r="E16" s="21"/>
      <c r="F16" s="21">
        <f>F10+F12+F14</f>
        <v>9.168</v>
      </c>
      <c r="G16" s="21"/>
    </row>
    <row r="17" spans="1:7" ht="20.25">
      <c r="A17" s="31"/>
      <c r="B17" s="31"/>
      <c r="C17" s="2" t="s">
        <v>9</v>
      </c>
      <c r="D17" s="21">
        <f>D11+D13+D15</f>
        <v>4.8100000000000005</v>
      </c>
      <c r="E17" s="21"/>
      <c r="F17" s="21">
        <f>F11+F13+F15</f>
        <v>1.232</v>
      </c>
      <c r="G17" s="21"/>
    </row>
    <row r="18" spans="1:7" ht="21.75" customHeight="1">
      <c r="A18" s="31">
        <v>9</v>
      </c>
      <c r="B18" s="32" t="s">
        <v>19</v>
      </c>
      <c r="C18" s="2" t="s">
        <v>8</v>
      </c>
      <c r="D18" s="21">
        <v>1.977</v>
      </c>
      <c r="E18" s="21"/>
      <c r="F18" s="21">
        <v>2.7915</v>
      </c>
      <c r="G18" s="21"/>
    </row>
    <row r="19" spans="1:7" ht="21.75" customHeight="1">
      <c r="A19" s="31"/>
      <c r="B19" s="32"/>
      <c r="C19" s="2" t="s">
        <v>9</v>
      </c>
      <c r="D19" s="21">
        <v>0.262</v>
      </c>
      <c r="E19" s="21"/>
      <c r="F19" s="21">
        <v>0.411</v>
      </c>
      <c r="G19" s="21"/>
    </row>
    <row r="20" spans="1:7" ht="20.25">
      <c r="A20" s="31">
        <v>10</v>
      </c>
      <c r="B20" s="31" t="s">
        <v>32</v>
      </c>
      <c r="C20" s="2" t="s">
        <v>8</v>
      </c>
      <c r="D20" s="21">
        <f>D16-D18</f>
        <v>5.039</v>
      </c>
      <c r="E20" s="21"/>
      <c r="F20" s="21">
        <f>F16-F18</f>
        <v>6.376499999999999</v>
      </c>
      <c r="G20" s="21"/>
    </row>
    <row r="21" spans="1:7" ht="20.25">
      <c r="A21" s="31"/>
      <c r="B21" s="31"/>
      <c r="C21" s="2" t="s">
        <v>9</v>
      </c>
      <c r="D21" s="21">
        <f>D17-D19</f>
        <v>4.548</v>
      </c>
      <c r="E21" s="21"/>
      <c r="F21" s="21">
        <f>F17-F19</f>
        <v>0.821</v>
      </c>
      <c r="G21" s="21"/>
    </row>
    <row r="22" spans="1:7" ht="20.25" customHeight="1">
      <c r="A22" s="31">
        <v>11</v>
      </c>
      <c r="B22" s="16" t="s">
        <v>34</v>
      </c>
      <c r="C22" s="15" t="s">
        <v>11</v>
      </c>
      <c r="D22" s="12" t="s">
        <v>15</v>
      </c>
      <c r="E22" s="12" t="s">
        <v>16</v>
      </c>
      <c r="F22" s="12" t="s">
        <v>15</v>
      </c>
      <c r="G22" s="12" t="s">
        <v>16</v>
      </c>
    </row>
    <row r="23" spans="1:7" ht="15.75" customHeight="1">
      <c r="A23" s="31"/>
      <c r="B23" s="16"/>
      <c r="C23" s="15"/>
      <c r="D23" s="9">
        <v>611</v>
      </c>
      <c r="E23" s="9"/>
      <c r="F23" s="9">
        <v>-306</v>
      </c>
      <c r="G23" s="10"/>
    </row>
    <row r="24" spans="1:7" ht="20.25">
      <c r="A24" s="31"/>
      <c r="B24" s="16"/>
      <c r="C24" s="2" t="s">
        <v>27</v>
      </c>
      <c r="D24" s="9">
        <v>31000</v>
      </c>
      <c r="E24" s="9"/>
      <c r="F24" s="9">
        <v>41000</v>
      </c>
      <c r="G24" s="10"/>
    </row>
    <row r="25" spans="1:7" ht="20.25">
      <c r="A25" s="31"/>
      <c r="B25" s="16"/>
      <c r="C25" s="2" t="s">
        <v>22</v>
      </c>
      <c r="D25" s="9">
        <f>D23+D24</f>
        <v>31611</v>
      </c>
      <c r="E25" s="9"/>
      <c r="F25" s="9">
        <f>F23+F24</f>
        <v>40694</v>
      </c>
      <c r="G25" s="10"/>
    </row>
    <row r="26" spans="1:7" ht="20.25">
      <c r="A26" s="2">
        <v>12</v>
      </c>
      <c r="B26" s="23" t="s">
        <v>12</v>
      </c>
      <c r="C26" s="23"/>
      <c r="D26" s="13">
        <f>D9*4.13</f>
        <v>9247.07</v>
      </c>
      <c r="E26" s="9"/>
      <c r="F26" s="13">
        <f>F9*6.18</f>
        <v>13194.3</v>
      </c>
      <c r="G26" s="10"/>
    </row>
    <row r="27" spans="1:7" ht="20.25">
      <c r="A27" s="2">
        <v>13</v>
      </c>
      <c r="B27" s="24" t="s">
        <v>13</v>
      </c>
      <c r="C27" s="24"/>
      <c r="D27" s="13">
        <f>D25-D26</f>
        <v>22363.93</v>
      </c>
      <c r="E27" s="9"/>
      <c r="F27" s="13">
        <f>F25-F26</f>
        <v>27499.7</v>
      </c>
      <c r="G27" s="10"/>
    </row>
    <row r="28" spans="1:7" ht="17.25" customHeight="1">
      <c r="A28" s="24">
        <v>14</v>
      </c>
      <c r="B28" s="26" t="s">
        <v>35</v>
      </c>
      <c r="C28" s="3" t="s">
        <v>25</v>
      </c>
      <c r="D28" s="21">
        <v>16</v>
      </c>
      <c r="E28" s="21"/>
      <c r="F28" s="21">
        <v>16</v>
      </c>
      <c r="G28" s="21"/>
    </row>
    <row r="29" spans="1:7" ht="24" customHeight="1">
      <c r="A29" s="24"/>
      <c r="B29" s="26"/>
      <c r="C29" s="8" t="s">
        <v>26</v>
      </c>
      <c r="D29" s="21">
        <v>2239</v>
      </c>
      <c r="E29" s="21"/>
      <c r="F29" s="21">
        <v>2135</v>
      </c>
      <c r="G29" s="21"/>
    </row>
    <row r="30" spans="1:7" ht="17.25" customHeight="1">
      <c r="A30" s="24"/>
      <c r="B30" s="26"/>
      <c r="C30" s="3" t="s">
        <v>29</v>
      </c>
      <c r="D30" s="21">
        <f>D29*0.15</f>
        <v>335.84999999999997</v>
      </c>
      <c r="E30" s="21"/>
      <c r="F30" s="21">
        <f>F29*0.2</f>
        <v>427</v>
      </c>
      <c r="G30" s="21"/>
    </row>
    <row r="31" spans="1:7" ht="24" customHeight="1">
      <c r="A31" s="24"/>
      <c r="B31" s="26"/>
      <c r="C31" s="2" t="s">
        <v>11</v>
      </c>
      <c r="D31" s="21">
        <v>-20989.5</v>
      </c>
      <c r="E31" s="21"/>
      <c r="F31" s="21"/>
      <c r="G31" s="10"/>
    </row>
    <row r="32" spans="1:7" ht="20.25">
      <c r="A32" s="24"/>
      <c r="B32" s="26"/>
      <c r="C32" s="2" t="s">
        <v>27</v>
      </c>
      <c r="D32" s="21">
        <v>0</v>
      </c>
      <c r="E32" s="21"/>
      <c r="F32" s="21"/>
      <c r="G32" s="10"/>
    </row>
    <row r="33" spans="1:7" ht="20.25">
      <c r="A33" s="24"/>
      <c r="B33" s="26"/>
      <c r="C33" s="2" t="s">
        <v>22</v>
      </c>
      <c r="D33" s="21">
        <f>D31+D32</f>
        <v>-20989.5</v>
      </c>
      <c r="E33" s="21"/>
      <c r="F33" s="21"/>
      <c r="G33" s="10"/>
    </row>
    <row r="34" spans="1:7" ht="20.25">
      <c r="A34" s="24"/>
      <c r="B34" s="26"/>
      <c r="C34" s="2" t="s">
        <v>28</v>
      </c>
      <c r="D34" s="21">
        <f>(D30+F30)*35</f>
        <v>26699.749999999996</v>
      </c>
      <c r="E34" s="21"/>
      <c r="F34" s="21"/>
      <c r="G34" s="10"/>
    </row>
    <row r="35" spans="1:7" ht="20.25">
      <c r="A35" s="24"/>
      <c r="B35" s="26"/>
      <c r="C35" s="4" t="s">
        <v>24</v>
      </c>
      <c r="D35" s="21">
        <f>D33-D34</f>
        <v>-47689.25</v>
      </c>
      <c r="E35" s="21"/>
      <c r="F35" s="21"/>
      <c r="G35" s="10"/>
    </row>
    <row r="36" spans="1:7" ht="20.25">
      <c r="A36" s="25" t="s">
        <v>20</v>
      </c>
      <c r="B36" s="25"/>
      <c r="C36" s="25"/>
      <c r="D36" s="25"/>
      <c r="E36" s="25"/>
      <c r="F36" s="25"/>
      <c r="G36" s="5"/>
    </row>
    <row r="37" spans="1:7" ht="20.25">
      <c r="A37" s="14">
        <v>15</v>
      </c>
      <c r="B37" s="5" t="s">
        <v>21</v>
      </c>
      <c r="C37" s="5" t="s">
        <v>11</v>
      </c>
      <c r="D37" s="22">
        <v>-4119</v>
      </c>
      <c r="E37" s="22"/>
      <c r="F37" s="22"/>
      <c r="G37" s="10"/>
    </row>
    <row r="38" spans="1:7" ht="20.25">
      <c r="A38" s="14"/>
      <c r="B38" s="7" t="s">
        <v>38</v>
      </c>
      <c r="C38" s="2" t="s">
        <v>27</v>
      </c>
      <c r="D38" s="22">
        <v>12000</v>
      </c>
      <c r="E38" s="22"/>
      <c r="F38" s="22"/>
      <c r="G38" s="10"/>
    </row>
    <row r="39" spans="1:7" ht="20.25">
      <c r="A39" s="14"/>
      <c r="B39" s="7" t="s">
        <v>39</v>
      </c>
      <c r="C39" s="2" t="s">
        <v>22</v>
      </c>
      <c r="D39" s="22">
        <f>D37+D38</f>
        <v>7881</v>
      </c>
      <c r="E39" s="22"/>
      <c r="F39" s="22"/>
      <c r="G39" s="10"/>
    </row>
    <row r="40" spans="1:7" ht="20.25">
      <c r="A40" s="14"/>
      <c r="B40" s="7" t="s">
        <v>40</v>
      </c>
      <c r="C40" s="5" t="s">
        <v>23</v>
      </c>
      <c r="D40" s="22">
        <v>1980</v>
      </c>
      <c r="E40" s="22"/>
      <c r="F40" s="22"/>
      <c r="G40" s="10"/>
    </row>
    <row r="41" spans="1:7" ht="16.5" customHeight="1">
      <c r="A41" s="14"/>
      <c r="B41" s="7" t="s">
        <v>36</v>
      </c>
      <c r="C41" s="6" t="s">
        <v>24</v>
      </c>
      <c r="D41" s="22">
        <f>D39-D40</f>
        <v>5901</v>
      </c>
      <c r="E41" s="22"/>
      <c r="F41" s="22"/>
      <c r="G41" s="10"/>
    </row>
    <row r="42" ht="11.25" customHeight="1"/>
    <row r="43" spans="2:7" ht="20.25">
      <c r="B43" s="1" t="s">
        <v>33</v>
      </c>
      <c r="D43" s="27" t="s">
        <v>30</v>
      </c>
      <c r="E43" s="27"/>
      <c r="F43" s="27"/>
      <c r="G43" s="27"/>
    </row>
  </sheetData>
  <sheetProtection/>
  <mergeCells count="80">
    <mergeCell ref="B10:B11"/>
    <mergeCell ref="A18:A19"/>
    <mergeCell ref="B18:B19"/>
    <mergeCell ref="A20:A21"/>
    <mergeCell ref="B20:B21"/>
    <mergeCell ref="A22:A25"/>
    <mergeCell ref="A12:A13"/>
    <mergeCell ref="B12:B13"/>
    <mergeCell ref="A14:A15"/>
    <mergeCell ref="F30:G30"/>
    <mergeCell ref="A28:A35"/>
    <mergeCell ref="B14:B15"/>
    <mergeCell ref="A16:A17"/>
    <mergeCell ref="B16:B17"/>
    <mergeCell ref="B5:C5"/>
    <mergeCell ref="B7:C7"/>
    <mergeCell ref="B8:C8"/>
    <mergeCell ref="B9:C9"/>
    <mergeCell ref="A10:A11"/>
    <mergeCell ref="A2:G2"/>
    <mergeCell ref="D5:E5"/>
    <mergeCell ref="D6:E6"/>
    <mergeCell ref="F5:G5"/>
    <mergeCell ref="D7:E7"/>
    <mergeCell ref="D8:E8"/>
    <mergeCell ref="F6:G6"/>
    <mergeCell ref="F7:G7"/>
    <mergeCell ref="F8:G8"/>
    <mergeCell ref="B6:C6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F9:G9"/>
    <mergeCell ref="F10:G10"/>
    <mergeCell ref="F11:G11"/>
    <mergeCell ref="F15:G15"/>
    <mergeCell ref="F16:G16"/>
    <mergeCell ref="F17:G17"/>
    <mergeCell ref="F12:G12"/>
    <mergeCell ref="F13:G13"/>
    <mergeCell ref="F14:G14"/>
    <mergeCell ref="F18:G18"/>
    <mergeCell ref="F19:G19"/>
    <mergeCell ref="F20:G20"/>
    <mergeCell ref="D41:F41"/>
    <mergeCell ref="D43:G43"/>
    <mergeCell ref="D34:F34"/>
    <mergeCell ref="F21:G21"/>
    <mergeCell ref="D31:F31"/>
    <mergeCell ref="D32:F32"/>
    <mergeCell ref="D35:F35"/>
    <mergeCell ref="B26:C26"/>
    <mergeCell ref="B27:C27"/>
    <mergeCell ref="D28:E28"/>
    <mergeCell ref="F28:G28"/>
    <mergeCell ref="D21:E21"/>
    <mergeCell ref="A36:F36"/>
    <mergeCell ref="B28:B35"/>
    <mergeCell ref="D29:E29"/>
    <mergeCell ref="F29:G29"/>
    <mergeCell ref="D30:E30"/>
    <mergeCell ref="A37:A41"/>
    <mergeCell ref="C22:C23"/>
    <mergeCell ref="B22:B25"/>
    <mergeCell ref="A4:G4"/>
    <mergeCell ref="A3:G3"/>
    <mergeCell ref="D33:F33"/>
    <mergeCell ref="D37:F37"/>
    <mergeCell ref="D38:F38"/>
    <mergeCell ref="D39:F39"/>
    <mergeCell ref="D40:F40"/>
  </mergeCells>
  <printOptions/>
  <pageMargins left="0.47" right="0.31" top="0.45" bottom="0.34" header="0.3" footer="0.16"/>
  <pageSetup horizontalDpi="600" verticalDpi="600" orientation="portrait" paperSize="9" scale="88" r:id="rId2"/>
  <headerFooter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J19" sqref="J19"/>
    </sheetView>
  </sheetViews>
  <sheetFormatPr defaultColWidth="9.140625" defaultRowHeight="12.75"/>
  <sheetData>
    <row r="1" spans="1:17" ht="12">
      <c r="A1">
        <v>151</v>
      </c>
      <c r="C1">
        <v>138</v>
      </c>
      <c r="F1">
        <v>147</v>
      </c>
      <c r="G1">
        <f>F1*0.15</f>
        <v>22.05</v>
      </c>
      <c r="I1">
        <v>148</v>
      </c>
      <c r="J1">
        <f>I1*0.15</f>
        <v>22.2</v>
      </c>
      <c r="N1">
        <v>147</v>
      </c>
      <c r="Q1">
        <v>147</v>
      </c>
    </row>
    <row r="2" spans="1:17" ht="12">
      <c r="A2">
        <v>145</v>
      </c>
      <c r="C2">
        <v>145</v>
      </c>
      <c r="F2">
        <v>144</v>
      </c>
      <c r="G2">
        <f aca="true" t="shared" si="0" ref="G2:G17">F2*0.15</f>
        <v>21.599999999999998</v>
      </c>
      <c r="I2">
        <v>149</v>
      </c>
      <c r="J2">
        <f aca="true" t="shared" si="1" ref="J2:J9">I2*0.15</f>
        <v>22.349999999999998</v>
      </c>
      <c r="N2">
        <v>144</v>
      </c>
      <c r="Q2">
        <v>148</v>
      </c>
    </row>
    <row r="3" spans="1:17" ht="12">
      <c r="A3">
        <v>141</v>
      </c>
      <c r="C3">
        <v>143</v>
      </c>
      <c r="F3">
        <v>143</v>
      </c>
      <c r="G3">
        <f t="shared" si="0"/>
        <v>21.45</v>
      </c>
      <c r="I3">
        <v>148</v>
      </c>
      <c r="J3">
        <f t="shared" si="1"/>
        <v>22.2</v>
      </c>
      <c r="N3">
        <v>143</v>
      </c>
      <c r="Q3">
        <v>144</v>
      </c>
    </row>
    <row r="4" spans="1:17" ht="12">
      <c r="A4">
        <v>141</v>
      </c>
      <c r="C4">
        <v>156</v>
      </c>
      <c r="F4">
        <v>147</v>
      </c>
      <c r="G4">
        <f t="shared" si="0"/>
        <v>22.05</v>
      </c>
      <c r="I4">
        <v>144</v>
      </c>
      <c r="J4">
        <f t="shared" si="1"/>
        <v>21.599999999999998</v>
      </c>
      <c r="N4">
        <v>147</v>
      </c>
      <c r="Q4">
        <v>143</v>
      </c>
    </row>
    <row r="5" spans="1:17" ht="12">
      <c r="A5">
        <v>141</v>
      </c>
      <c r="C5">
        <v>149</v>
      </c>
      <c r="F5">
        <v>144</v>
      </c>
      <c r="G5">
        <f t="shared" si="0"/>
        <v>21.599999999999998</v>
      </c>
      <c r="I5">
        <v>152</v>
      </c>
      <c r="J5">
        <f t="shared" si="1"/>
        <v>22.8</v>
      </c>
      <c r="N5">
        <v>144</v>
      </c>
      <c r="Q5">
        <v>147</v>
      </c>
    </row>
    <row r="6" spans="1:17" ht="12">
      <c r="A6">
        <v>150</v>
      </c>
      <c r="C6">
        <v>141</v>
      </c>
      <c r="F6">
        <v>147</v>
      </c>
      <c r="G6">
        <f t="shared" si="0"/>
        <v>22.05</v>
      </c>
      <c r="I6">
        <v>137</v>
      </c>
      <c r="J6">
        <f t="shared" si="1"/>
        <v>20.55</v>
      </c>
      <c r="N6">
        <v>147</v>
      </c>
      <c r="Q6">
        <v>149</v>
      </c>
    </row>
    <row r="7" spans="1:17" ht="12">
      <c r="A7">
        <v>154</v>
      </c>
      <c r="C7">
        <v>150</v>
      </c>
      <c r="F7">
        <v>143</v>
      </c>
      <c r="G7">
        <f t="shared" si="0"/>
        <v>21.45</v>
      </c>
      <c r="I7">
        <v>145</v>
      </c>
      <c r="J7">
        <f t="shared" si="1"/>
        <v>21.75</v>
      </c>
      <c r="N7">
        <v>143</v>
      </c>
      <c r="Q7">
        <v>144</v>
      </c>
    </row>
    <row r="8" spans="1:17" ht="12">
      <c r="A8">
        <v>149</v>
      </c>
      <c r="C8">
        <v>143</v>
      </c>
      <c r="F8">
        <v>144</v>
      </c>
      <c r="G8">
        <f t="shared" si="0"/>
        <v>21.599999999999998</v>
      </c>
      <c r="I8">
        <v>139</v>
      </c>
      <c r="J8">
        <f t="shared" si="1"/>
        <v>20.849999999999998</v>
      </c>
      <c r="N8">
        <v>144</v>
      </c>
      <c r="Q8">
        <v>148</v>
      </c>
    </row>
    <row r="9" spans="1:17" ht="12">
      <c r="A9">
        <v>145</v>
      </c>
      <c r="C9">
        <f>SUM(C1:C8)</f>
        <v>1165</v>
      </c>
      <c r="F9">
        <v>150</v>
      </c>
      <c r="G9">
        <f t="shared" si="0"/>
        <v>22.5</v>
      </c>
      <c r="I9">
        <f>SUM(I1:I8)</f>
        <v>1162</v>
      </c>
      <c r="J9">
        <f t="shared" si="1"/>
        <v>174.29999999999998</v>
      </c>
      <c r="N9">
        <v>150</v>
      </c>
      <c r="Q9">
        <v>147</v>
      </c>
    </row>
    <row r="10" spans="1:17" ht="12">
      <c r="A10">
        <v>148</v>
      </c>
      <c r="F10">
        <v>150</v>
      </c>
      <c r="G10">
        <f t="shared" si="0"/>
        <v>22.5</v>
      </c>
      <c r="I10">
        <f>I9*150/1000</f>
        <v>174.3</v>
      </c>
      <c r="N10">
        <v>150</v>
      </c>
      <c r="Q10">
        <v>143</v>
      </c>
    </row>
    <row r="11" spans="1:17" ht="12">
      <c r="A11">
        <v>145</v>
      </c>
      <c r="C11">
        <v>142.2</v>
      </c>
      <c r="D11">
        <v>116.5</v>
      </c>
      <c r="F11">
        <v>145</v>
      </c>
      <c r="G11">
        <f t="shared" si="0"/>
        <v>21.75</v>
      </c>
      <c r="I11">
        <v>190.55</v>
      </c>
      <c r="J11">
        <f>I11-I10</f>
        <v>16.25</v>
      </c>
      <c r="N11">
        <v>145</v>
      </c>
      <c r="Q11">
        <v>144</v>
      </c>
    </row>
    <row r="12" spans="1:17" ht="12">
      <c r="A12">
        <v>132</v>
      </c>
      <c r="C12">
        <f>C11-D11</f>
        <v>25.69999999999999</v>
      </c>
      <c r="F12">
        <v>132</v>
      </c>
      <c r="G12">
        <f t="shared" si="0"/>
        <v>19.8</v>
      </c>
      <c r="N12">
        <v>132</v>
      </c>
      <c r="Q12">
        <v>144</v>
      </c>
    </row>
    <row r="13" spans="1:17" ht="12">
      <c r="A13">
        <v>141</v>
      </c>
      <c r="F13">
        <v>139</v>
      </c>
      <c r="G13">
        <f t="shared" si="0"/>
        <v>20.849999999999998</v>
      </c>
      <c r="N13">
        <v>139</v>
      </c>
      <c r="Q13">
        <v>152</v>
      </c>
    </row>
    <row r="14" spans="1:17" ht="12">
      <c r="A14">
        <v>150</v>
      </c>
      <c r="F14">
        <v>142</v>
      </c>
      <c r="G14">
        <f t="shared" si="0"/>
        <v>21.3</v>
      </c>
      <c r="N14">
        <v>142</v>
      </c>
      <c r="O14">
        <v>3458</v>
      </c>
      <c r="Q14">
        <v>150</v>
      </c>
    </row>
    <row r="15" spans="1:17" ht="12">
      <c r="A15">
        <v>142</v>
      </c>
      <c r="F15">
        <v>140</v>
      </c>
      <c r="G15">
        <f t="shared" si="0"/>
        <v>21</v>
      </c>
      <c r="N15">
        <v>140</v>
      </c>
      <c r="Q15">
        <v>150</v>
      </c>
    </row>
    <row r="16" spans="1:17" ht="12">
      <c r="A16">
        <v>142</v>
      </c>
      <c r="F16">
        <v>139</v>
      </c>
      <c r="G16">
        <f t="shared" si="0"/>
        <v>20.849999999999998</v>
      </c>
      <c r="N16">
        <v>139</v>
      </c>
      <c r="Q16">
        <v>137</v>
      </c>
    </row>
    <row r="17" spans="1:17" ht="12">
      <c r="A17">
        <f>SUM(A1:A16)</f>
        <v>2317</v>
      </c>
      <c r="F17">
        <f>SUM(F1:F16)</f>
        <v>2296</v>
      </c>
      <c r="G17">
        <f t="shared" si="0"/>
        <v>344.4</v>
      </c>
      <c r="N17">
        <v>148</v>
      </c>
      <c r="Q17">
        <v>145</v>
      </c>
    </row>
    <row r="18" spans="6:17" ht="12">
      <c r="F18" s="11">
        <f>F17*150/1000</f>
        <v>344.4</v>
      </c>
      <c r="N18">
        <v>149</v>
      </c>
      <c r="Q18">
        <v>145</v>
      </c>
    </row>
    <row r="19" spans="2:17" ht="12">
      <c r="B19">
        <v>343.9</v>
      </c>
      <c r="C19">
        <v>231.7</v>
      </c>
      <c r="F19">
        <v>834.35</v>
      </c>
      <c r="G19">
        <f>F19-F18</f>
        <v>489.95000000000005</v>
      </c>
      <c r="N19">
        <v>148</v>
      </c>
      <c r="Q19">
        <v>132</v>
      </c>
    </row>
    <row r="20" spans="2:17" ht="12">
      <c r="B20">
        <f>B19-C19</f>
        <v>112.19999999999999</v>
      </c>
      <c r="N20">
        <v>144</v>
      </c>
      <c r="Q20">
        <v>139</v>
      </c>
    </row>
    <row r="21" spans="14:17" ht="12">
      <c r="N21">
        <v>152</v>
      </c>
      <c r="Q21">
        <v>139</v>
      </c>
    </row>
    <row r="22" spans="3:17" ht="12">
      <c r="C22">
        <f>A17+C9</f>
        <v>3482</v>
      </c>
      <c r="N22">
        <v>137</v>
      </c>
      <c r="Q22">
        <v>142</v>
      </c>
    </row>
    <row r="23" spans="14:17" ht="12">
      <c r="N23">
        <v>145</v>
      </c>
      <c r="Q23">
        <v>140</v>
      </c>
    </row>
    <row r="24" spans="14:17" ht="12">
      <c r="N24">
        <v>139</v>
      </c>
      <c r="Q24">
        <v>139</v>
      </c>
    </row>
    <row r="25" spans="14:17" ht="12">
      <c r="N25">
        <f>SUM(N1:N24)</f>
        <v>3458</v>
      </c>
      <c r="Q25">
        <f>SUM(Q1:Q24)</f>
        <v>3458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 ELE MDM</dc:creator>
  <cp:keywords/>
  <dc:description/>
  <cp:lastModifiedBy>Windows User</cp:lastModifiedBy>
  <cp:lastPrinted>2018-12-04T07:18:29Z</cp:lastPrinted>
  <dcterms:created xsi:type="dcterms:W3CDTF">1996-10-14T23:33:28Z</dcterms:created>
  <dcterms:modified xsi:type="dcterms:W3CDTF">2018-12-04T07:46:06Z</dcterms:modified>
  <cp:category/>
  <cp:version/>
  <cp:contentType/>
  <cp:contentStatus/>
</cp:coreProperties>
</file>