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PILANIA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9" i="4"/>
  <c r="Q10"/>
  <c r="Q11"/>
  <c r="Q8"/>
  <c r="D17" l="1"/>
  <c r="E17"/>
  <c r="G17"/>
  <c r="I17"/>
  <c r="M17"/>
  <c r="C17"/>
  <c r="L9"/>
  <c r="L10"/>
  <c r="L11"/>
  <c r="L12"/>
  <c r="L13"/>
  <c r="L15"/>
  <c r="L16"/>
  <c r="L8"/>
  <c r="K9"/>
  <c r="N9" s="1"/>
  <c r="R9" s="1"/>
  <c r="K10"/>
  <c r="N10" s="1"/>
  <c r="R10" s="1"/>
  <c r="K11"/>
  <c r="N11" s="1"/>
  <c r="R11" s="1"/>
  <c r="K12"/>
  <c r="N12" s="1"/>
  <c r="K13"/>
  <c r="N13" s="1"/>
  <c r="K14"/>
  <c r="N14" s="1"/>
  <c r="O14" s="1"/>
  <c r="K15"/>
  <c r="K16"/>
  <c r="N16" s="1"/>
  <c r="O16" s="1"/>
  <c r="K8"/>
  <c r="N8" s="1"/>
  <c r="R8" s="1"/>
  <c r="J9"/>
  <c r="J10"/>
  <c r="J11"/>
  <c r="J12"/>
  <c r="J13"/>
  <c r="J15"/>
  <c r="J16"/>
  <c r="J8"/>
  <c r="F9"/>
  <c r="F10"/>
  <c r="F11"/>
  <c r="F12"/>
  <c r="F13"/>
  <c r="F14"/>
  <c r="F15"/>
  <c r="F16"/>
  <c r="F8"/>
  <c r="H14"/>
  <c r="L14" s="1"/>
  <c r="L24"/>
  <c r="L25"/>
  <c r="L23"/>
  <c r="K24"/>
  <c r="M24" s="1"/>
  <c r="N24" s="1"/>
  <c r="K25"/>
  <c r="K23"/>
  <c r="M23" s="1"/>
  <c r="J26"/>
  <c r="R12" l="1"/>
  <c r="O12"/>
  <c r="Q12" s="1"/>
  <c r="N15"/>
  <c r="O15" s="1"/>
  <c r="L17"/>
  <c r="R16"/>
  <c r="O13"/>
  <c r="Q13" s="1"/>
  <c r="R13" s="1"/>
  <c r="F17"/>
  <c r="R15"/>
  <c r="P15"/>
  <c r="N23"/>
  <c r="K17"/>
  <c r="J14"/>
  <c r="J17" s="1"/>
  <c r="H17"/>
  <c r="M25"/>
  <c r="N25" s="1"/>
  <c r="P16"/>
  <c r="K26"/>
  <c r="L26"/>
  <c r="R14"/>
  <c r="N17" l="1"/>
  <c r="M26"/>
  <c r="N26" s="1"/>
</calcChain>
</file>

<file path=xl/sharedStrings.xml><?xml version="1.0" encoding="utf-8"?>
<sst xmlns="http://schemas.openxmlformats.org/spreadsheetml/2006/main" count="52" uniqueCount="43">
  <si>
    <t>S.N</t>
  </si>
  <si>
    <t>MONTH</t>
  </si>
  <si>
    <t>lkrosa osrueku ds vuqlkj osru tks feyuk gSa</t>
  </si>
  <si>
    <t>NBsa osrueku ds vuqlkj osru tks feyk gSa</t>
  </si>
  <si>
    <t>osru dk vUrj</t>
  </si>
  <si>
    <t>NPS Ded.</t>
  </si>
  <si>
    <t>INCOME TAX     (TDS)</t>
  </si>
  <si>
    <t>TOTAL DED.</t>
  </si>
  <si>
    <t xml:space="preserve">NET PAY </t>
  </si>
  <si>
    <t>Bill No &amp; Date</t>
  </si>
  <si>
    <t>Enc.Date</t>
  </si>
  <si>
    <t>Pay</t>
  </si>
  <si>
    <t>DA</t>
  </si>
  <si>
    <t>HRA</t>
  </si>
  <si>
    <t>TOTAL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</si>
  <si>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</si>
  <si>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</si>
  <si>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</si>
  <si>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</si>
  <si>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</si>
  <si>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</si>
  <si>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</si>
  <si>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</si>
  <si>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SEPT-17</t>
  </si>
  <si>
    <t>Grand Total</t>
  </si>
  <si>
    <t>dk;kZy; ] iz/kkukpk;Z jktdh; mPp ek/;fed fo|ky; pkMh pkSrhuk]tks/kiqj</t>
  </si>
  <si>
    <t>dkfeZd dk uke %&amp;</t>
  </si>
  <si>
    <t>enu yky fiykfu;k</t>
  </si>
  <si>
    <t>in %&amp;</t>
  </si>
  <si>
    <t>iz/kkukpk;Z</t>
  </si>
  <si>
    <t>Details of Fixation Arrear As per Revised 7th pay Notification</t>
  </si>
  <si>
    <t>1. From 01-01-2016 to 31-12-2016 till fixation arrear amount is not payable.Only  notional benefits shall be given</t>
  </si>
  <si>
    <t xml:space="preserve">  1.First installment of Arrear On 01-04-2018 (30% amount)</t>
  </si>
  <si>
    <t xml:space="preserve">  2.Second installment of Arrear On 01-07-2018 (30% amount)</t>
  </si>
  <si>
    <t xml:space="preserve">  3.Third installment of Arrear On 01-10-2018 (40% amount)</t>
  </si>
  <si>
    <t xml:space="preserve">  4.Total amount  from 01-01-2017 to 30-09-2017</t>
  </si>
  <si>
    <t>GROSS</t>
  </si>
  <si>
    <t>NPS DED.</t>
  </si>
  <si>
    <t>INSTALLMENT DETAILS</t>
  </si>
  <si>
    <t>I TAX</t>
  </si>
  <si>
    <t>Net</t>
  </si>
  <si>
    <t>Fixation Arrear Amount from 01-01-2017 to 30-09-2017  Rs. 90829/- in three installments</t>
  </si>
  <si>
    <t>01-01-17 ls 30-09-17 rd dh ,fj;j dh jkf'k vUrj rkfydk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</si>
</sst>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Kruti Dev 010"/>
    </font>
    <font>
      <b/>
      <sz val="12"/>
      <name val="Kruti Dev 010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Kruti Dev 010"/>
    </font>
    <font>
      <i/>
      <u/>
      <sz val="14"/>
      <color theme="1"/>
      <name val="Kruti Dev 010"/>
    </font>
    <font>
      <sz val="13"/>
      <color theme="1"/>
      <name val="Kruti Dev 010"/>
    </font>
    <font>
      <b/>
      <sz val="14"/>
      <color theme="1"/>
      <name val="Kruti Dev 010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1" xfId="0" applyBorder="1"/>
    <xf numFmtId="0" fontId="14" fillId="0" borderId="1" xfId="0" applyFont="1" applyBorder="1"/>
    <xf numFmtId="0" fontId="15" fillId="0" borderId="0" xfId="0" applyFont="1"/>
    <xf numFmtId="0" fontId="1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1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hidden="1"/>
    </xf>
    <xf numFmtId="49" fontId="5" fillId="2" borderId="1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/>
    <xf numFmtId="1" fontId="5" fillId="2" borderId="1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1" fontId="16" fillId="2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49" fontId="5" fillId="2" borderId="2" xfId="0" applyNumberFormat="1" applyFont="1" applyFill="1" applyBorder="1" applyAlignment="1" applyProtection="1">
      <alignment horizontal="center" vertical="center"/>
      <protection hidden="1"/>
    </xf>
    <xf numFmtId="49" fontId="5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topLeftCell="A9" workbookViewId="0">
      <selection activeCell="R19" sqref="R19"/>
    </sheetView>
  </sheetViews>
  <sheetFormatPr defaultRowHeight="15"/>
  <cols>
    <col min="1" max="1" width="4.28515625" customWidth="1"/>
  </cols>
  <sheetData>
    <row r="1" spans="1:20" ht="20.25">
      <c r="A1" s="3"/>
      <c r="B1" s="3"/>
      <c r="C1" s="4"/>
      <c r="D1" s="4"/>
      <c r="E1" s="21" t="s">
        <v>25</v>
      </c>
      <c r="F1" s="21"/>
      <c r="G1" s="21"/>
      <c r="H1" s="21"/>
      <c r="I1" s="21"/>
      <c r="J1" s="21"/>
      <c r="K1" s="21"/>
      <c r="L1" s="21"/>
      <c r="M1" s="21"/>
      <c r="N1" s="21"/>
      <c r="O1" s="4"/>
      <c r="P1" s="4"/>
      <c r="Q1" s="4"/>
      <c r="R1" s="4"/>
    </row>
    <row r="2" spans="1:20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20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0" ht="15" customHeight="1">
      <c r="A4" s="4"/>
      <c r="B4" s="4"/>
      <c r="C4" s="4"/>
      <c r="D4" s="4"/>
      <c r="E4" s="4"/>
      <c r="F4" s="4"/>
      <c r="G4" s="4"/>
      <c r="H4" s="4"/>
      <c r="I4" s="4"/>
      <c r="J4" s="22"/>
      <c r="K4" s="22"/>
      <c r="L4" s="22"/>
      <c r="M4" s="22"/>
      <c r="N4" s="4"/>
      <c r="O4" s="4"/>
      <c r="P4" s="4"/>
      <c r="Q4" s="4"/>
      <c r="R4" s="4"/>
    </row>
    <row r="5" spans="1:20" ht="15" customHeight="1">
      <c r="A5" s="4"/>
      <c r="B5" s="23" t="s">
        <v>26</v>
      </c>
      <c r="C5" s="23"/>
      <c r="D5" s="24" t="s">
        <v>27</v>
      </c>
      <c r="E5" s="24"/>
      <c r="F5" s="24"/>
      <c r="G5" s="5" t="s">
        <v>28</v>
      </c>
      <c r="H5" s="25" t="s">
        <v>29</v>
      </c>
      <c r="I5" s="25"/>
      <c r="J5" s="23"/>
      <c r="K5" s="23"/>
      <c r="L5" s="23"/>
      <c r="M5" s="25"/>
      <c r="N5" s="25"/>
      <c r="O5" s="27"/>
      <c r="P5" s="27"/>
      <c r="Q5" s="6"/>
      <c r="R5" s="6"/>
    </row>
    <row r="6" spans="1:20" ht="15.75" customHeight="1">
      <c r="A6" s="29" t="s">
        <v>0</v>
      </c>
      <c r="B6" s="29" t="s">
        <v>1</v>
      </c>
      <c r="C6" s="30" t="s">
        <v>2</v>
      </c>
      <c r="D6" s="30"/>
      <c r="E6" s="30"/>
      <c r="F6" s="30"/>
      <c r="G6" s="30" t="s">
        <v>3</v>
      </c>
      <c r="H6" s="30"/>
      <c r="I6" s="30"/>
      <c r="J6" s="30"/>
      <c r="K6" s="31" t="s">
        <v>4</v>
      </c>
      <c r="L6" s="31"/>
      <c r="M6" s="31"/>
      <c r="N6" s="31"/>
      <c r="O6" s="32" t="s">
        <v>5</v>
      </c>
      <c r="P6" s="33" t="s">
        <v>6</v>
      </c>
      <c r="Q6" s="34" t="s">
        <v>7</v>
      </c>
      <c r="R6" s="34" t="s">
        <v>8</v>
      </c>
      <c r="S6" s="26" t="s">
        <v>9</v>
      </c>
      <c r="T6" s="26" t="s">
        <v>10</v>
      </c>
    </row>
    <row r="7" spans="1:20" ht="70.5" customHeight="1">
      <c r="A7" s="29"/>
      <c r="B7" s="29"/>
      <c r="C7" s="1" t="s">
        <v>11</v>
      </c>
      <c r="D7" s="1" t="s">
        <v>12</v>
      </c>
      <c r="E7" s="1" t="s">
        <v>13</v>
      </c>
      <c r="F7" s="1" t="s">
        <v>14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11</v>
      </c>
      <c r="L7" s="1" t="s">
        <v>12</v>
      </c>
      <c r="M7" s="1" t="s">
        <v>13</v>
      </c>
      <c r="N7" s="1" t="s">
        <v>14</v>
      </c>
      <c r="O7" s="32"/>
      <c r="P7" s="33"/>
      <c r="Q7" s="34"/>
      <c r="R7" s="34"/>
      <c r="S7" s="26"/>
      <c r="T7" s="26"/>
    </row>
    <row r="8" spans="1:20" ht="26.25" customHeight="1">
      <c r="A8" s="15">
        <v>1</v>
      </c>
      <c r="B8" s="16" t="s">
        <v>15</v>
      </c>
      <c r="C8" s="18">
        <v>57800</v>
      </c>
      <c r="D8" s="18">
        <v>2312</v>
      </c>
      <c r="E8" s="18">
        <v>0</v>
      </c>
      <c r="F8" s="19">
        <f>C8+D8</f>
        <v>60112</v>
      </c>
      <c r="G8" s="18">
        <v>21630</v>
      </c>
      <c r="H8" s="18">
        <v>29417</v>
      </c>
      <c r="I8" s="18">
        <v>0</v>
      </c>
      <c r="J8" s="19">
        <f>G8+H8</f>
        <v>51047</v>
      </c>
      <c r="K8" s="19">
        <f>C8-G8</f>
        <v>36170</v>
      </c>
      <c r="L8" s="19">
        <f>D8-H8</f>
        <v>-27105</v>
      </c>
      <c r="M8" s="19">
        <v>0</v>
      </c>
      <c r="N8" s="19">
        <f>K8+L8</f>
        <v>9065</v>
      </c>
      <c r="O8" s="18">
        <v>906</v>
      </c>
      <c r="P8" s="18">
        <v>906</v>
      </c>
      <c r="Q8" s="19">
        <f>O8+P8</f>
        <v>1812</v>
      </c>
      <c r="R8" s="19">
        <f t="shared" ref="R8:R9" si="0">N8-Q8</f>
        <v>7253</v>
      </c>
      <c r="S8" s="2"/>
      <c r="T8" s="2"/>
    </row>
    <row r="9" spans="1:20" ht="26.25" customHeight="1">
      <c r="A9" s="15">
        <v>2</v>
      </c>
      <c r="B9" s="16" t="s">
        <v>16</v>
      </c>
      <c r="C9" s="18">
        <v>57800</v>
      </c>
      <c r="D9" s="18">
        <v>2312</v>
      </c>
      <c r="E9" s="18">
        <v>0</v>
      </c>
      <c r="F9" s="19">
        <f t="shared" ref="F9:F16" si="1">C9+D9</f>
        <v>60112</v>
      </c>
      <c r="G9" s="18">
        <v>21630</v>
      </c>
      <c r="H9" s="18">
        <v>29417</v>
      </c>
      <c r="I9" s="18">
        <v>0</v>
      </c>
      <c r="J9" s="19">
        <f t="shared" ref="J9:J16" si="2">G9+H9</f>
        <v>51047</v>
      </c>
      <c r="K9" s="19">
        <f t="shared" ref="K9:K16" si="3">C9-G9</f>
        <v>36170</v>
      </c>
      <c r="L9" s="19">
        <f t="shared" ref="L9:L16" si="4">D9-H9</f>
        <v>-27105</v>
      </c>
      <c r="M9" s="19">
        <v>0</v>
      </c>
      <c r="N9" s="19">
        <f t="shared" ref="N9:N16" si="5">K9+L9</f>
        <v>9065</v>
      </c>
      <c r="O9" s="18">
        <v>906</v>
      </c>
      <c r="P9" s="18">
        <v>906</v>
      </c>
      <c r="Q9" s="19">
        <f t="shared" ref="Q9:Q13" si="6">O9+P9</f>
        <v>1812</v>
      </c>
      <c r="R9" s="19">
        <f t="shared" si="0"/>
        <v>7253</v>
      </c>
      <c r="S9" s="2"/>
      <c r="T9" s="2"/>
    </row>
    <row r="10" spans="1:20" ht="26.25" customHeight="1">
      <c r="A10" s="15">
        <v>3</v>
      </c>
      <c r="B10" s="16" t="s">
        <v>17</v>
      </c>
      <c r="C10" s="18">
        <v>57800</v>
      </c>
      <c r="D10" s="18">
        <v>2312</v>
      </c>
      <c r="E10" s="18">
        <v>0</v>
      </c>
      <c r="F10" s="19">
        <f t="shared" si="1"/>
        <v>60112</v>
      </c>
      <c r="G10" s="18">
        <v>21630</v>
      </c>
      <c r="H10" s="18">
        <v>29417</v>
      </c>
      <c r="I10" s="18">
        <v>0</v>
      </c>
      <c r="J10" s="19">
        <f t="shared" si="2"/>
        <v>51047</v>
      </c>
      <c r="K10" s="19">
        <f t="shared" si="3"/>
        <v>36170</v>
      </c>
      <c r="L10" s="19">
        <f t="shared" si="4"/>
        <v>-27105</v>
      </c>
      <c r="M10" s="19">
        <v>0</v>
      </c>
      <c r="N10" s="19">
        <f t="shared" si="5"/>
        <v>9065</v>
      </c>
      <c r="O10" s="18">
        <v>906</v>
      </c>
      <c r="P10" s="18">
        <v>906</v>
      </c>
      <c r="Q10" s="19">
        <f t="shared" si="6"/>
        <v>1812</v>
      </c>
      <c r="R10" s="19">
        <f t="shared" ref="R10:R16" si="7">N10-Q10</f>
        <v>7253</v>
      </c>
      <c r="S10" s="2"/>
      <c r="T10" s="2"/>
    </row>
    <row r="11" spans="1:20" ht="26.25" customHeight="1">
      <c r="A11" s="15">
        <v>4</v>
      </c>
      <c r="B11" s="16" t="s">
        <v>18</v>
      </c>
      <c r="C11" s="18">
        <v>57800</v>
      </c>
      <c r="D11" s="18">
        <v>2312</v>
      </c>
      <c r="E11" s="18">
        <v>0</v>
      </c>
      <c r="F11" s="19">
        <f t="shared" si="1"/>
        <v>60112</v>
      </c>
      <c r="G11" s="18">
        <v>21630</v>
      </c>
      <c r="H11" s="18">
        <v>29417</v>
      </c>
      <c r="I11" s="18">
        <v>0</v>
      </c>
      <c r="J11" s="19">
        <f t="shared" si="2"/>
        <v>51047</v>
      </c>
      <c r="K11" s="19">
        <f t="shared" si="3"/>
        <v>36170</v>
      </c>
      <c r="L11" s="19">
        <f t="shared" si="4"/>
        <v>-27105</v>
      </c>
      <c r="M11" s="19">
        <v>0</v>
      </c>
      <c r="N11" s="19">
        <f t="shared" si="5"/>
        <v>9065</v>
      </c>
      <c r="O11" s="18">
        <v>906</v>
      </c>
      <c r="P11" s="18">
        <v>906</v>
      </c>
      <c r="Q11" s="19">
        <f t="shared" si="6"/>
        <v>1812</v>
      </c>
      <c r="R11" s="19">
        <f t="shared" si="7"/>
        <v>7253</v>
      </c>
      <c r="S11" s="2"/>
      <c r="T11" s="2"/>
    </row>
    <row r="12" spans="1:20" ht="26.25" customHeight="1">
      <c r="A12" s="15">
        <v>5</v>
      </c>
      <c r="B12" s="16" t="s">
        <v>19</v>
      </c>
      <c r="C12" s="18">
        <v>57800</v>
      </c>
      <c r="D12" s="18">
        <v>2312</v>
      </c>
      <c r="E12" s="18">
        <v>0</v>
      </c>
      <c r="F12" s="19">
        <f t="shared" si="1"/>
        <v>60112</v>
      </c>
      <c r="G12" s="18">
        <v>21630</v>
      </c>
      <c r="H12" s="18">
        <v>29417</v>
      </c>
      <c r="I12" s="18">
        <v>0</v>
      </c>
      <c r="J12" s="19">
        <f t="shared" si="2"/>
        <v>51047</v>
      </c>
      <c r="K12" s="19">
        <f t="shared" si="3"/>
        <v>36170</v>
      </c>
      <c r="L12" s="19">
        <f t="shared" si="4"/>
        <v>-27105</v>
      </c>
      <c r="M12" s="19">
        <v>0</v>
      </c>
      <c r="N12" s="19">
        <f t="shared" si="5"/>
        <v>9065</v>
      </c>
      <c r="O12" s="18">
        <f>N12*10/100</f>
        <v>906.5</v>
      </c>
      <c r="P12" s="18">
        <v>907</v>
      </c>
      <c r="Q12" s="19">
        <f t="shared" si="6"/>
        <v>1813.5</v>
      </c>
      <c r="R12" s="19">
        <f t="shared" si="7"/>
        <v>7251.5</v>
      </c>
      <c r="S12" s="2"/>
      <c r="T12" s="2"/>
    </row>
    <row r="13" spans="1:20" ht="26.25" customHeight="1">
      <c r="A13" s="15">
        <v>6</v>
      </c>
      <c r="B13" s="16" t="s">
        <v>20</v>
      </c>
      <c r="C13" s="18">
        <v>57800</v>
      </c>
      <c r="D13" s="18">
        <v>2312</v>
      </c>
      <c r="E13" s="18">
        <v>0</v>
      </c>
      <c r="F13" s="19">
        <f t="shared" si="1"/>
        <v>60112</v>
      </c>
      <c r="G13" s="18">
        <v>21630</v>
      </c>
      <c r="H13" s="18">
        <v>29417</v>
      </c>
      <c r="I13" s="18">
        <v>0</v>
      </c>
      <c r="J13" s="19">
        <f t="shared" si="2"/>
        <v>51047</v>
      </c>
      <c r="K13" s="19">
        <f t="shared" si="3"/>
        <v>36170</v>
      </c>
      <c r="L13" s="19">
        <f t="shared" si="4"/>
        <v>-27105</v>
      </c>
      <c r="M13" s="19">
        <v>0</v>
      </c>
      <c r="N13" s="19">
        <f t="shared" si="5"/>
        <v>9065</v>
      </c>
      <c r="O13" s="18">
        <f t="shared" ref="O13:O16" si="8">N13*10/100</f>
        <v>906.5</v>
      </c>
      <c r="P13" s="18">
        <v>907</v>
      </c>
      <c r="Q13" s="19">
        <f t="shared" si="6"/>
        <v>1813.5</v>
      </c>
      <c r="R13" s="19">
        <f t="shared" si="7"/>
        <v>7251.5</v>
      </c>
      <c r="S13" s="2"/>
      <c r="T13" s="2"/>
    </row>
    <row r="14" spans="1:20" ht="26.25" customHeight="1">
      <c r="A14" s="15">
        <v>7</v>
      </c>
      <c r="B14" s="16" t="s">
        <v>21</v>
      </c>
      <c r="C14" s="18">
        <v>62268</v>
      </c>
      <c r="D14" s="18">
        <v>3113</v>
      </c>
      <c r="E14" s="18">
        <v>0</v>
      </c>
      <c r="F14" s="19">
        <f t="shared" si="1"/>
        <v>65381</v>
      </c>
      <c r="G14" s="18">
        <v>22943</v>
      </c>
      <c r="H14" s="18">
        <f>G14*139/100</f>
        <v>31890.77</v>
      </c>
      <c r="I14" s="18">
        <v>0</v>
      </c>
      <c r="J14" s="19">
        <f t="shared" si="2"/>
        <v>54833.770000000004</v>
      </c>
      <c r="K14" s="19">
        <f t="shared" si="3"/>
        <v>39325</v>
      </c>
      <c r="L14" s="19">
        <f t="shared" si="4"/>
        <v>-28777.77</v>
      </c>
      <c r="M14" s="19">
        <v>0</v>
      </c>
      <c r="N14" s="19">
        <f t="shared" si="5"/>
        <v>10547.23</v>
      </c>
      <c r="O14" s="18">
        <f t="shared" si="8"/>
        <v>1054.723</v>
      </c>
      <c r="P14" s="18">
        <v>1055</v>
      </c>
      <c r="Q14" s="19">
        <v>2110</v>
      </c>
      <c r="R14" s="19">
        <f t="shared" si="7"/>
        <v>8437.23</v>
      </c>
      <c r="S14" s="2"/>
      <c r="T14" s="2"/>
    </row>
    <row r="15" spans="1:20" ht="26.25" customHeight="1">
      <c r="A15" s="15">
        <v>8</v>
      </c>
      <c r="B15" s="16" t="s">
        <v>22</v>
      </c>
      <c r="C15" s="18">
        <v>67300</v>
      </c>
      <c r="D15" s="18">
        <v>3365</v>
      </c>
      <c r="E15" s="18">
        <v>0</v>
      </c>
      <c r="F15" s="19">
        <f t="shared" si="1"/>
        <v>70665</v>
      </c>
      <c r="G15" s="18">
        <v>24150</v>
      </c>
      <c r="H15" s="18">
        <v>33569</v>
      </c>
      <c r="I15" s="18">
        <v>0</v>
      </c>
      <c r="J15" s="19">
        <f t="shared" si="2"/>
        <v>57719</v>
      </c>
      <c r="K15" s="19">
        <f t="shared" si="3"/>
        <v>43150</v>
      </c>
      <c r="L15" s="19">
        <f t="shared" si="4"/>
        <v>-30204</v>
      </c>
      <c r="M15" s="19">
        <v>0</v>
      </c>
      <c r="N15" s="19">
        <f t="shared" si="5"/>
        <v>12946</v>
      </c>
      <c r="O15" s="18">
        <f t="shared" si="8"/>
        <v>1294.5999999999999</v>
      </c>
      <c r="P15" s="18">
        <f>N15*10/100</f>
        <v>1294.5999999999999</v>
      </c>
      <c r="Q15" s="19">
        <v>2590</v>
      </c>
      <c r="R15" s="19">
        <f t="shared" si="7"/>
        <v>10356</v>
      </c>
      <c r="S15" s="2"/>
      <c r="T15" s="2"/>
    </row>
    <row r="16" spans="1:20" ht="26.25" customHeight="1">
      <c r="A16" s="15">
        <v>9</v>
      </c>
      <c r="B16" s="16" t="s">
        <v>23</v>
      </c>
      <c r="C16" s="18">
        <v>67300</v>
      </c>
      <c r="D16" s="18">
        <v>3365</v>
      </c>
      <c r="E16" s="18">
        <v>0</v>
      </c>
      <c r="F16" s="19">
        <f t="shared" si="1"/>
        <v>70665</v>
      </c>
      <c r="G16" s="18">
        <v>24150</v>
      </c>
      <c r="H16" s="18">
        <v>33569</v>
      </c>
      <c r="I16" s="18">
        <v>0</v>
      </c>
      <c r="J16" s="19">
        <f t="shared" si="2"/>
        <v>57719</v>
      </c>
      <c r="K16" s="19">
        <f t="shared" si="3"/>
        <v>43150</v>
      </c>
      <c r="L16" s="19">
        <f t="shared" si="4"/>
        <v>-30204</v>
      </c>
      <c r="M16" s="19">
        <v>0</v>
      </c>
      <c r="N16" s="19">
        <f t="shared" si="5"/>
        <v>12946</v>
      </c>
      <c r="O16" s="18">
        <f t="shared" si="8"/>
        <v>1294.5999999999999</v>
      </c>
      <c r="P16" s="18">
        <f>N16*10/100</f>
        <v>1294.5999999999999</v>
      </c>
      <c r="Q16" s="19">
        <v>2590</v>
      </c>
      <c r="R16" s="19">
        <f t="shared" si="7"/>
        <v>10356</v>
      </c>
      <c r="S16" s="2"/>
      <c r="T16" s="2"/>
    </row>
    <row r="17" spans="1:20" s="9" customFormat="1" ht="26.25" customHeight="1">
      <c r="A17" s="35" t="s">
        <v>24</v>
      </c>
      <c r="B17" s="36"/>
      <c r="C17" s="20">
        <f>SUM(C8:C16)</f>
        <v>543668</v>
      </c>
      <c r="D17" s="20">
        <f t="shared" ref="D17:R17" si="9">SUM(D8:D16)</f>
        <v>23715</v>
      </c>
      <c r="E17" s="20">
        <f t="shared" si="9"/>
        <v>0</v>
      </c>
      <c r="F17" s="20">
        <f t="shared" si="9"/>
        <v>567383</v>
      </c>
      <c r="G17" s="20">
        <f t="shared" si="9"/>
        <v>201023</v>
      </c>
      <c r="H17" s="20">
        <f t="shared" si="9"/>
        <v>275530.77</v>
      </c>
      <c r="I17" s="20">
        <f t="shared" si="9"/>
        <v>0</v>
      </c>
      <c r="J17" s="20">
        <f t="shared" si="9"/>
        <v>476553.77</v>
      </c>
      <c r="K17" s="20">
        <f t="shared" si="9"/>
        <v>342645</v>
      </c>
      <c r="L17" s="20">
        <f t="shared" si="9"/>
        <v>-251815.77</v>
      </c>
      <c r="M17" s="20">
        <f t="shared" si="9"/>
        <v>0</v>
      </c>
      <c r="N17" s="20">
        <f t="shared" si="9"/>
        <v>90829.23</v>
      </c>
      <c r="O17" s="20">
        <v>9083</v>
      </c>
      <c r="P17" s="20">
        <v>9083</v>
      </c>
      <c r="Q17" s="20">
        <v>18166</v>
      </c>
      <c r="R17" s="20">
        <v>72663</v>
      </c>
      <c r="S17" s="40"/>
      <c r="T17" s="41"/>
    </row>
    <row r="18" spans="1:20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20">
      <c r="B19" s="37" t="s">
        <v>41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20">
      <c r="B20" s="37" t="s">
        <v>30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20">
      <c r="B21" s="37" t="s">
        <v>31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20">
      <c r="D22" s="38" t="s">
        <v>38</v>
      </c>
      <c r="E22" s="38"/>
      <c r="F22" s="38"/>
      <c r="G22" s="38"/>
      <c r="H22" s="38"/>
      <c r="I22" s="38"/>
      <c r="J22" s="7" t="s">
        <v>36</v>
      </c>
      <c r="K22" s="7" t="s">
        <v>37</v>
      </c>
      <c r="L22" s="7" t="s">
        <v>39</v>
      </c>
      <c r="M22" s="8" t="s">
        <v>7</v>
      </c>
      <c r="N22" s="14" t="s">
        <v>40</v>
      </c>
    </row>
    <row r="23" spans="1:20" s="10" customFormat="1">
      <c r="D23" s="39" t="s">
        <v>32</v>
      </c>
      <c r="E23" s="39"/>
      <c r="F23" s="39"/>
      <c r="G23" s="39"/>
      <c r="H23" s="39"/>
      <c r="I23" s="39"/>
      <c r="J23" s="11">
        <v>27249</v>
      </c>
      <c r="K23" s="12">
        <f>J23*10/100</f>
        <v>2724.9</v>
      </c>
      <c r="L23" s="12">
        <f>J23*10/100</f>
        <v>2724.9</v>
      </c>
      <c r="M23" s="12">
        <f>K23+L23</f>
        <v>5449.8</v>
      </c>
      <c r="N23" s="13">
        <f>J23-M23</f>
        <v>21799.200000000001</v>
      </c>
    </row>
    <row r="24" spans="1:20">
      <c r="D24" s="42" t="s">
        <v>33</v>
      </c>
      <c r="E24" s="42"/>
      <c r="F24" s="42"/>
      <c r="G24" s="42"/>
      <c r="H24" s="42"/>
      <c r="I24" s="42"/>
      <c r="J24" s="7">
        <v>27249</v>
      </c>
      <c r="K24" s="12">
        <f t="shared" ref="K24:K25" si="10">J24*10/100</f>
        <v>2724.9</v>
      </c>
      <c r="L24" s="12">
        <f t="shared" ref="L24:L25" si="11">J24*10/100</f>
        <v>2724.9</v>
      </c>
      <c r="M24" s="12">
        <f t="shared" ref="M24:M25" si="12">K24+L24</f>
        <v>5449.8</v>
      </c>
      <c r="N24" s="13">
        <f t="shared" ref="N24:N26" si="13">J24-M24</f>
        <v>21799.200000000001</v>
      </c>
    </row>
    <row r="25" spans="1:20">
      <c r="D25" s="42" t="s">
        <v>34</v>
      </c>
      <c r="E25" s="42"/>
      <c r="F25" s="42"/>
      <c r="G25" s="42"/>
      <c r="H25" s="42"/>
      <c r="I25" s="42"/>
      <c r="J25" s="7">
        <v>36331</v>
      </c>
      <c r="K25" s="12">
        <f t="shared" si="10"/>
        <v>3633.1</v>
      </c>
      <c r="L25" s="12">
        <f t="shared" si="11"/>
        <v>3633.1</v>
      </c>
      <c r="M25" s="12">
        <f t="shared" si="12"/>
        <v>7266.2</v>
      </c>
      <c r="N25" s="13">
        <f t="shared" si="13"/>
        <v>29064.799999999999</v>
      </c>
    </row>
    <row r="26" spans="1:20" s="10" customFormat="1">
      <c r="D26" s="39" t="s">
        <v>35</v>
      </c>
      <c r="E26" s="39"/>
      <c r="F26" s="39"/>
      <c r="G26" s="39"/>
      <c r="H26" s="39"/>
      <c r="I26" s="39"/>
      <c r="J26" s="11">
        <f>SUM(J23:J25)</f>
        <v>90829</v>
      </c>
      <c r="K26" s="12">
        <f t="shared" ref="K26:L26" si="14">SUM(K23:K25)</f>
        <v>9082.9</v>
      </c>
      <c r="L26" s="12">
        <f t="shared" si="14"/>
        <v>9082.9</v>
      </c>
      <c r="M26" s="12">
        <f>M23+M24+M25</f>
        <v>18165.8</v>
      </c>
      <c r="N26" s="13">
        <f t="shared" si="13"/>
        <v>72663.199999999997</v>
      </c>
    </row>
  </sheetData>
  <mergeCells count="30">
    <mergeCell ref="D26:I26"/>
    <mergeCell ref="S17:T17"/>
    <mergeCell ref="D23:I23"/>
    <mergeCell ref="D24:I24"/>
    <mergeCell ref="D25:I25"/>
    <mergeCell ref="A17:B17"/>
    <mergeCell ref="B19:N19"/>
    <mergeCell ref="B20:N20"/>
    <mergeCell ref="B21:N21"/>
    <mergeCell ref="D22:I22"/>
    <mergeCell ref="T6:T7"/>
    <mergeCell ref="O5:P5"/>
    <mergeCell ref="A2:R3"/>
    <mergeCell ref="A6:A7"/>
    <mergeCell ref="B6:B7"/>
    <mergeCell ref="C6:F6"/>
    <mergeCell ref="G6:J6"/>
    <mergeCell ref="K6:N6"/>
    <mergeCell ref="O6:O7"/>
    <mergeCell ref="P6:P7"/>
    <mergeCell ref="Q6:Q7"/>
    <mergeCell ref="R6:R7"/>
    <mergeCell ref="S6:S7"/>
    <mergeCell ref="E1:N1"/>
    <mergeCell ref="J4:M4"/>
    <mergeCell ref="B5:C5"/>
    <mergeCell ref="D5:F5"/>
    <mergeCell ref="H5:I5"/>
    <mergeCell ref="J5:L5"/>
    <mergeCell ref="M5:N5"/>
  </mergeCells>
  <pageMargins left="0.7" right="0.7" top="0.75" bottom="0.75" header="0.3" footer="0.3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MPILANIA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naveen com</dc:creator>
  <cp:lastModifiedBy>naveen com</cp:lastModifiedBy>
  <cp:lastPrinted>2018-04-20T06:04:49Z</cp:lastPrinted>
  <dcterms:created xsi:type="dcterms:W3CDTF">2018-04-20T04:45:06Z</dcterms:created>
  <dcterms:modified xsi:type="dcterms:W3CDTF">2018-04-23T04:46:57Z</dcterms:modified>
</cp:coreProperties>
</file>